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<sst xmlns="http://schemas.openxmlformats.org/spreadsheetml/2006/main" count="121" uniqueCount="84">
  <si>
    <t>MUKTA ARTS LTD.</t>
  </si>
  <si>
    <t>Regd. Office: 6, Bashiron, 28th Road, Bandra (W), Mumbai-400 050</t>
  </si>
  <si>
    <t>UNAUDITED FINANCIAL RESULTS FOR QUARTER ENDED  30th September, 2005</t>
  </si>
  <si>
    <t>Segment - wise Revenue, Results and Capital Employed</t>
  </si>
  <si>
    <t>(Rs.in Lacs.)</t>
  </si>
  <si>
    <t>(Rs in Lacs except per share data)</t>
  </si>
  <si>
    <t>Corresponding</t>
  </si>
  <si>
    <t>S.NO.</t>
  </si>
  <si>
    <t>Particulars</t>
  </si>
  <si>
    <t>3 months</t>
  </si>
  <si>
    <t>3 months in the</t>
  </si>
  <si>
    <t>6 months</t>
  </si>
  <si>
    <t>6 months in the</t>
  </si>
  <si>
    <t>Prev. Year</t>
  </si>
  <si>
    <t>ended</t>
  </si>
  <si>
    <t>previous year</t>
  </si>
  <si>
    <t>S.No</t>
  </si>
  <si>
    <t>PARTICULARS</t>
  </si>
  <si>
    <t>30.09.2005</t>
  </si>
  <si>
    <t>30.09.2004</t>
  </si>
  <si>
    <t>31.03.2005</t>
  </si>
  <si>
    <t>Unaudited</t>
  </si>
  <si>
    <t>Audited</t>
  </si>
  <si>
    <t>Net Sales / Income from Operations</t>
  </si>
  <si>
    <t>SEGMENT REVENUE</t>
  </si>
  <si>
    <t>Other Income</t>
  </si>
  <si>
    <t xml:space="preserve">Software Division </t>
  </si>
  <si>
    <t>Total Income</t>
  </si>
  <si>
    <t>Equipment Division</t>
  </si>
  <si>
    <t>Total Expenditure</t>
  </si>
  <si>
    <t>Others</t>
  </si>
  <si>
    <t>a) Cost of Production/Distribn./Worldrights-Software</t>
  </si>
  <si>
    <t>Total</t>
  </si>
  <si>
    <t>b) Administrative &amp; Office Expenses</t>
  </si>
  <si>
    <t>Less: Inter Segment Revenue</t>
  </si>
  <si>
    <t xml:space="preserve">     Total </t>
  </si>
  <si>
    <t>Net Sales/Income From Operation</t>
  </si>
  <si>
    <t>Profit/(Loss) before Interest &amp; Depreciation</t>
  </si>
  <si>
    <t>Interest &amp; Financial Charges</t>
  </si>
  <si>
    <t>SEGMENT RESULTS</t>
  </si>
  <si>
    <t>Depreciation</t>
  </si>
  <si>
    <t>Profit/(Loss) before Tax and Interest</t>
  </si>
  <si>
    <t>Profit/(Loss) before Tax</t>
  </si>
  <si>
    <t>from each Segment</t>
  </si>
  <si>
    <t xml:space="preserve">Provision for Taxation </t>
  </si>
  <si>
    <t>Net Profit/(Loss)</t>
  </si>
  <si>
    <t>Paid up Equity Share Capital -Total</t>
  </si>
  <si>
    <t>Less: Interest</t>
  </si>
  <si>
    <t xml:space="preserve">                                   Face Value Rs. 5/-</t>
  </si>
  <si>
    <t xml:space="preserve">           Other unallocable expenditure</t>
  </si>
  <si>
    <t>Reserve excluding Revaluation</t>
  </si>
  <si>
    <t xml:space="preserve">            net of unallocable income</t>
  </si>
  <si>
    <t>Reserve (as per Balance Sheet) of</t>
  </si>
  <si>
    <t>Total Profit/(Loss) Before Tax</t>
  </si>
  <si>
    <t>Previous accounting Year</t>
  </si>
  <si>
    <t>Basic and Diluted EPS (Rs.Per Share)</t>
  </si>
  <si>
    <t>CAPITAL EMPLOYED</t>
  </si>
  <si>
    <t>Aggregate of non promoter shareholding</t>
  </si>
  <si>
    <t>(Segment assets - Segment Liabilities)</t>
  </si>
  <si>
    <t>- Number of Shares</t>
  </si>
  <si>
    <t>- percentage of Shareholding</t>
  </si>
  <si>
    <t>NOTES:</t>
  </si>
  <si>
    <t>a)</t>
  </si>
  <si>
    <t>During this quarter film "Iqbal" was released.</t>
  </si>
  <si>
    <t>b)</t>
  </si>
  <si>
    <t>Water logging due to heavy rains on 22.07.2005 hampered the operations of the studio "Audeus" and is yet to be restored fully.</t>
  </si>
  <si>
    <t>c)</t>
  </si>
  <si>
    <t>d)</t>
  </si>
  <si>
    <t>e)</t>
  </si>
  <si>
    <t>Information on investor complaints for the quarter - (Nos.): Opening balance = 0, New =3, Disposals =3, Closing Balance = 0.</t>
  </si>
  <si>
    <t>For Mukta Arts Limited</t>
  </si>
  <si>
    <t>for and on behalf of Board of Directors</t>
  </si>
  <si>
    <t xml:space="preserve">Date </t>
  </si>
  <si>
    <t>Subhash Ghai</t>
  </si>
  <si>
    <t>Place</t>
  </si>
  <si>
    <t>: Mumbai</t>
  </si>
  <si>
    <t>Chairman &amp; Managing Director</t>
  </si>
  <si>
    <t>a) Current</t>
  </si>
  <si>
    <t>b) Deferred</t>
  </si>
  <si>
    <t>c) Fringe Benefit</t>
  </si>
  <si>
    <t>The auditors have conducted a "Limited Review" of the above financial results for the quarter ended on 30.09.2005</t>
  </si>
  <si>
    <t>: 28.10.2005</t>
  </si>
  <si>
    <t>The above Unaudited Financial Results were reviewed by the Audit Committee on 26.10.2005 and taken on record by the Board of</t>
  </si>
  <si>
    <t>Directors in its meeting held on 28.10.2005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</si>
</sst>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1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171" fontId="7" fillId="0" borderId="0" xfId="15" applyFont="1" applyBorder="1" applyAlignment="1">
      <alignment horizontal="right"/>
    </xf>
    <xf numFmtId="172" fontId="5" fillId="0" borderId="8" xfId="15" applyNumberFormat="1" applyFont="1" applyBorder="1" applyAlignment="1">
      <alignment/>
    </xf>
    <xf numFmtId="171" fontId="6" fillId="0" borderId="0" xfId="15" applyFont="1" applyBorder="1" applyAlignment="1">
      <alignment/>
    </xf>
    <xf numFmtId="171" fontId="0" fillId="0" borderId="0" xfId="15" applyBorder="1" applyAlignment="1">
      <alignment/>
    </xf>
    <xf numFmtId="0" fontId="0" fillId="0" borderId="7" xfId="0" applyBorder="1" applyAlignment="1">
      <alignment/>
    </xf>
    <xf numFmtId="171" fontId="7" fillId="0" borderId="0" xfId="15" applyFont="1" applyBorder="1" applyAlignment="1">
      <alignment/>
    </xf>
    <xf numFmtId="171" fontId="0" fillId="0" borderId="0" xfId="0" applyNumberFormat="1" applyAlignment="1">
      <alignment/>
    </xf>
    <xf numFmtId="171" fontId="7" fillId="0" borderId="0" xfId="15" applyFont="1" applyBorder="1" applyAlignment="1">
      <alignment/>
    </xf>
    <xf numFmtId="171" fontId="7" fillId="0" borderId="7" xfId="15" applyFont="1" applyBorder="1" applyAlignment="1">
      <alignment/>
    </xf>
    <xf numFmtId="0" fontId="7" fillId="0" borderId="2" xfId="0" applyFont="1" applyBorder="1" applyAlignment="1">
      <alignment/>
    </xf>
    <xf numFmtId="171" fontId="6" fillId="0" borderId="0" xfId="15" applyFont="1" applyBorder="1" applyAlignment="1">
      <alignment/>
    </xf>
    <xf numFmtId="171" fontId="6" fillId="0" borderId="7" xfId="15" applyFont="1" applyBorder="1" applyAlignment="1">
      <alignment/>
    </xf>
    <xf numFmtId="171" fontId="6" fillId="0" borderId="0" xfId="15" applyFont="1" applyBorder="1" applyAlignment="1">
      <alignment horizontal="right"/>
    </xf>
    <xf numFmtId="171" fontId="5" fillId="0" borderId="0" xfId="15" applyFont="1" applyBorder="1" applyAlignment="1">
      <alignment/>
    </xf>
    <xf numFmtId="171" fontId="7" fillId="0" borderId="0" xfId="15" applyFont="1" applyFill="1" applyBorder="1" applyAlignment="1">
      <alignment horizontal="right"/>
    </xf>
    <xf numFmtId="171" fontId="7" fillId="0" borderId="0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172" fontId="5" fillId="0" borderId="8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72" fontId="7" fillId="0" borderId="0" xfId="15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9" xfId="0" applyFont="1" applyBorder="1" applyAlignment="1">
      <alignment/>
    </xf>
    <xf numFmtId="49" fontId="7" fillId="0" borderId="3" xfId="0" applyNumberFormat="1" applyFont="1" applyBorder="1" applyAlignment="1">
      <alignment/>
    </xf>
    <xf numFmtId="10" fontId="6" fillId="0" borderId="3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7" fillId="0" borderId="3" xfId="0" applyFont="1" applyBorder="1" applyAlignment="1">
      <alignment/>
    </xf>
    <xf numFmtId="2" fontId="7" fillId="0" borderId="3" xfId="0" applyNumberFormat="1" applyFont="1" applyBorder="1" applyAlignment="1">
      <alignment/>
    </xf>
    <xf numFmtId="171" fontId="7" fillId="0" borderId="10" xfId="15" applyFont="1" applyBorder="1" applyAlignment="1">
      <alignment horizontal="right"/>
    </xf>
    <xf numFmtId="171" fontId="0" fillId="0" borderId="7" xfId="15" applyBorder="1" applyAlignment="1">
      <alignment/>
    </xf>
    <xf numFmtId="0" fontId="8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workbookViewId="0" topLeftCell="E10">
      <selection activeCell="E19" sqref="E19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0.421875" style="0" customWidth="1"/>
    <col min="4" max="4" width="13.421875" style="0" customWidth="1"/>
    <col min="5" max="5" width="16.8515625" style="0" customWidth="1"/>
    <col min="6" max="6" width="17.7109375" style="0" customWidth="1"/>
    <col min="7" max="7" width="17.421875" style="0" customWidth="1"/>
    <col min="8" max="8" width="12.7109375" style="0" customWidth="1"/>
    <col min="9" max="9" width="6.7109375" style="0" bestFit="1" customWidth="1"/>
    <col min="10" max="10" width="36.57421875" style="0" customWidth="1"/>
    <col min="11" max="11" width="11.8515625" style="0" bestFit="1" customWidth="1"/>
    <col min="12" max="12" width="16.57421875" style="0" bestFit="1" customWidth="1"/>
    <col min="13" max="13" width="17.7109375" style="0" bestFit="1" customWidth="1"/>
    <col min="14" max="14" width="16.57421875" style="0" customWidth="1"/>
    <col min="15" max="15" width="16.140625" style="0" bestFit="1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1"/>
      <c r="B2" s="80" t="s">
        <v>0</v>
      </c>
      <c r="C2" s="81"/>
      <c r="D2" s="81"/>
      <c r="E2" s="81"/>
      <c r="F2" s="81"/>
      <c r="G2" s="81"/>
      <c r="H2" s="81"/>
      <c r="I2" s="2"/>
      <c r="J2" s="82"/>
      <c r="K2" s="82"/>
      <c r="L2" s="82"/>
      <c r="M2" s="82"/>
      <c r="N2" s="3"/>
    </row>
    <row r="3" spans="1:14" ht="15.75">
      <c r="A3" s="1"/>
      <c r="B3" s="78" t="s">
        <v>1</v>
      </c>
      <c r="C3" s="83"/>
      <c r="D3" s="83"/>
      <c r="E3" s="83"/>
      <c r="F3" s="83"/>
      <c r="G3" s="83"/>
      <c r="H3" s="83"/>
      <c r="I3" s="1"/>
      <c r="J3" s="79"/>
      <c r="K3" s="79"/>
      <c r="L3" s="79"/>
      <c r="M3" s="79"/>
      <c r="N3" s="4"/>
    </row>
    <row r="4" spans="1:14" ht="12.75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78" t="s">
        <v>2</v>
      </c>
      <c r="C5" s="79"/>
      <c r="D5" s="79"/>
      <c r="E5" s="79"/>
      <c r="F5" s="79"/>
      <c r="G5" s="79"/>
      <c r="H5" s="79"/>
      <c r="I5" s="1"/>
      <c r="J5" s="6" t="s">
        <v>3</v>
      </c>
      <c r="K5" s="6"/>
      <c r="L5" s="6"/>
      <c r="M5" s="6"/>
      <c r="N5" s="6"/>
    </row>
    <row r="6" spans="2:14" ht="12.75">
      <c r="B6" s="7"/>
      <c r="C6" s="8"/>
      <c r="F6" s="9"/>
      <c r="G6" s="9"/>
      <c r="I6" s="1"/>
      <c r="J6" s="1"/>
      <c r="K6" s="9" t="s">
        <v>4</v>
      </c>
      <c r="L6" s="9"/>
      <c r="M6" s="9"/>
      <c r="N6" s="9"/>
    </row>
    <row r="7" spans="2:14" ht="12.75">
      <c r="B7" s="7"/>
      <c r="C7" s="8"/>
      <c r="D7" s="10" t="s">
        <v>5</v>
      </c>
      <c r="E7" s="10"/>
      <c r="F7" s="9"/>
      <c r="G7" s="11"/>
      <c r="H7" s="11"/>
      <c r="I7" s="1"/>
      <c r="J7" s="1"/>
      <c r="K7" s="9"/>
      <c r="L7" s="9"/>
      <c r="M7" s="9"/>
      <c r="N7" s="9"/>
    </row>
    <row r="8" spans="2:15" ht="15">
      <c r="B8" s="13"/>
      <c r="C8" s="14"/>
      <c r="D8" s="12"/>
      <c r="E8" s="12" t="s">
        <v>6</v>
      </c>
      <c r="F8" s="12"/>
      <c r="G8" s="12" t="s">
        <v>6</v>
      </c>
      <c r="H8" s="1"/>
      <c r="I8" s="15" t="s">
        <v>7</v>
      </c>
      <c r="J8" s="12" t="s">
        <v>8</v>
      </c>
      <c r="K8" s="16"/>
      <c r="L8" s="12" t="s">
        <v>6</v>
      </c>
      <c r="M8" s="12"/>
      <c r="N8" s="12" t="s">
        <v>6</v>
      </c>
      <c r="O8" s="17"/>
    </row>
    <row r="9" spans="2:15" ht="15">
      <c r="B9" s="18"/>
      <c r="D9" s="19" t="s">
        <v>9</v>
      </c>
      <c r="E9" s="19" t="s">
        <v>10</v>
      </c>
      <c r="F9" s="19" t="s">
        <v>11</v>
      </c>
      <c r="G9" s="19" t="s">
        <v>12</v>
      </c>
      <c r="H9" s="20" t="s">
        <v>13</v>
      </c>
      <c r="I9" s="21"/>
      <c r="J9" s="22"/>
      <c r="K9" s="23" t="s">
        <v>9</v>
      </c>
      <c r="L9" s="19" t="s">
        <v>10</v>
      </c>
      <c r="M9" s="19" t="s">
        <v>11</v>
      </c>
      <c r="N9" s="19" t="s">
        <v>12</v>
      </c>
      <c r="O9" s="20" t="s">
        <v>13</v>
      </c>
    </row>
    <row r="10" spans="4:15" ht="15">
      <c r="D10" s="19" t="s">
        <v>14</v>
      </c>
      <c r="E10" s="19" t="s">
        <v>15</v>
      </c>
      <c r="F10" s="19" t="s">
        <v>14</v>
      </c>
      <c r="G10" s="19" t="s">
        <v>15</v>
      </c>
      <c r="H10" s="20" t="s">
        <v>14</v>
      </c>
      <c r="I10" s="24"/>
      <c r="J10" s="25"/>
      <c r="K10" s="23" t="s">
        <v>14</v>
      </c>
      <c r="L10" s="19" t="s">
        <v>15</v>
      </c>
      <c r="M10" s="19" t="s">
        <v>14</v>
      </c>
      <c r="N10" s="19" t="s">
        <v>15</v>
      </c>
      <c r="O10" s="20" t="s">
        <v>14</v>
      </c>
    </row>
    <row r="11" spans="2:15" ht="15" customHeight="1">
      <c r="B11" s="18" t="s">
        <v>16</v>
      </c>
      <c r="C11" s="4" t="s">
        <v>17</v>
      </c>
      <c r="D11" s="19" t="s">
        <v>18</v>
      </c>
      <c r="E11" s="19" t="s">
        <v>19</v>
      </c>
      <c r="F11" s="19" t="s">
        <v>18</v>
      </c>
      <c r="G11" s="19" t="s">
        <v>19</v>
      </c>
      <c r="H11" s="20" t="s">
        <v>20</v>
      </c>
      <c r="I11" s="24"/>
      <c r="J11" s="25"/>
      <c r="K11" s="23" t="s">
        <v>18</v>
      </c>
      <c r="L11" s="19" t="s">
        <v>19</v>
      </c>
      <c r="M11" s="19" t="s">
        <v>18</v>
      </c>
      <c r="N11" s="19" t="s">
        <v>19</v>
      </c>
      <c r="O11" s="20" t="s">
        <v>20</v>
      </c>
    </row>
    <row r="12" spans="2:15" ht="15">
      <c r="B12" s="26"/>
      <c r="C12" s="22"/>
      <c r="D12" s="27" t="s">
        <v>21</v>
      </c>
      <c r="E12" s="27" t="s">
        <v>21</v>
      </c>
      <c r="F12" s="27" t="s">
        <v>21</v>
      </c>
      <c r="G12" s="27" t="s">
        <v>21</v>
      </c>
      <c r="H12" s="28" t="s">
        <v>22</v>
      </c>
      <c r="I12" s="21"/>
      <c r="J12" s="1"/>
      <c r="K12" s="29" t="s">
        <v>21</v>
      </c>
      <c r="L12" s="27" t="s">
        <v>21</v>
      </c>
      <c r="M12" s="27" t="s">
        <v>21</v>
      </c>
      <c r="N12" s="27" t="s">
        <v>21</v>
      </c>
      <c r="O12" s="28" t="s">
        <v>22</v>
      </c>
    </row>
    <row r="13" spans="2:15" ht="15">
      <c r="B13" s="30">
        <v>1</v>
      </c>
      <c r="C13" s="31" t="s">
        <v>23</v>
      </c>
      <c r="D13" s="32">
        <v>983.6031696999999</v>
      </c>
      <c r="E13" s="32">
        <v>734.57</v>
      </c>
      <c r="F13" s="32">
        <v>1698.88</v>
      </c>
      <c r="G13" s="32">
        <v>1217.81</v>
      </c>
      <c r="H13" s="32">
        <v>4800.37</v>
      </c>
      <c r="I13" s="33">
        <v>1</v>
      </c>
      <c r="J13" s="34" t="s">
        <v>24</v>
      </c>
      <c r="K13" s="35"/>
      <c r="L13" s="35"/>
      <c r="M13" s="35"/>
      <c r="N13" s="35"/>
      <c r="O13" s="36"/>
    </row>
    <row r="14" spans="2:15" ht="14.25">
      <c r="B14" s="30">
        <v>2</v>
      </c>
      <c r="C14" s="31" t="s">
        <v>25</v>
      </c>
      <c r="D14" s="37">
        <v>85.196616125</v>
      </c>
      <c r="E14" s="37">
        <v>59.33</v>
      </c>
      <c r="F14" s="32">
        <v>185.43</v>
      </c>
      <c r="G14" s="32">
        <v>109.74</v>
      </c>
      <c r="H14" s="37">
        <v>315.92</v>
      </c>
      <c r="I14" s="33"/>
      <c r="J14" s="37" t="s">
        <v>26</v>
      </c>
      <c r="K14" s="38">
        <v>923.3</v>
      </c>
      <c r="L14" s="39">
        <v>646.67</v>
      </c>
      <c r="M14" s="39">
        <v>1578.97</v>
      </c>
      <c r="N14" s="39">
        <v>1050.59</v>
      </c>
      <c r="O14" s="40">
        <v>4514.41</v>
      </c>
    </row>
    <row r="15" spans="2:15" ht="15">
      <c r="B15" s="30"/>
      <c r="C15" s="25" t="s">
        <v>27</v>
      </c>
      <c r="D15" s="34">
        <f>D13+D14</f>
        <v>1068.7997858249998</v>
      </c>
      <c r="E15" s="34">
        <f>E13+E14</f>
        <v>793.9000000000001</v>
      </c>
      <c r="F15" s="34">
        <f>F13+F14</f>
        <v>1884.3100000000002</v>
      </c>
      <c r="G15" s="34">
        <f>G13+G14</f>
        <v>1327.55</v>
      </c>
      <c r="H15" s="34">
        <f>H13+H14</f>
        <v>5116.29</v>
      </c>
      <c r="I15" s="33"/>
      <c r="J15" s="37" t="s">
        <v>28</v>
      </c>
      <c r="K15" s="38">
        <v>60.3</v>
      </c>
      <c r="L15" s="39">
        <v>87.9</v>
      </c>
      <c r="M15" s="39">
        <v>119.91</v>
      </c>
      <c r="N15" s="39">
        <v>167.22</v>
      </c>
      <c r="O15" s="40">
        <v>285.96</v>
      </c>
    </row>
    <row r="16" spans="2:15" ht="14.25">
      <c r="B16" s="30">
        <v>3</v>
      </c>
      <c r="C16" s="31" t="s">
        <v>29</v>
      </c>
      <c r="D16" s="37"/>
      <c r="E16" s="37"/>
      <c r="F16" s="32"/>
      <c r="G16" s="32"/>
      <c r="H16" s="37"/>
      <c r="I16" s="33"/>
      <c r="J16" s="37" t="s">
        <v>30</v>
      </c>
      <c r="K16" s="38">
        <v>85.2</v>
      </c>
      <c r="L16" s="39">
        <v>59.33</v>
      </c>
      <c r="M16" s="39">
        <v>185.43</v>
      </c>
      <c r="N16" s="39">
        <v>109.74</v>
      </c>
      <c r="O16" s="40">
        <v>315.92</v>
      </c>
    </row>
    <row r="17" spans="2:15" ht="15">
      <c r="B17" s="41"/>
      <c r="C17" s="31" t="s">
        <v>31</v>
      </c>
      <c r="D17" s="32">
        <v>929.58</v>
      </c>
      <c r="E17" s="32">
        <v>590.54</v>
      </c>
      <c r="F17" s="32">
        <v>1588.06</v>
      </c>
      <c r="G17" s="32">
        <v>970.64</v>
      </c>
      <c r="H17" s="32">
        <v>5478.46</v>
      </c>
      <c r="I17" s="33"/>
      <c r="J17" s="37" t="s">
        <v>32</v>
      </c>
      <c r="K17" s="42">
        <f>SUM(K14:K16)</f>
        <v>1068.8</v>
      </c>
      <c r="L17" s="42">
        <f>SUM(L14:L16)</f>
        <v>793.9</v>
      </c>
      <c r="M17" s="42">
        <f>SUM(M14:M16)</f>
        <v>1884.3100000000002</v>
      </c>
      <c r="N17" s="43">
        <f>SUM(N14:N16)</f>
        <v>1327.55</v>
      </c>
      <c r="O17" s="43">
        <f>SUM(O14:O16)</f>
        <v>5116.29</v>
      </c>
    </row>
    <row r="18" spans="2:15" ht="14.25">
      <c r="B18" s="41"/>
      <c r="C18" s="31" t="s">
        <v>33</v>
      </c>
      <c r="D18" s="32">
        <v>131.35</v>
      </c>
      <c r="E18" s="32">
        <v>123.77</v>
      </c>
      <c r="F18" s="32">
        <v>699.57</v>
      </c>
      <c r="G18" s="32">
        <v>643.95</v>
      </c>
      <c r="H18" s="32">
        <v>986.43</v>
      </c>
      <c r="I18" s="33"/>
      <c r="J18" s="37" t="s">
        <v>34</v>
      </c>
      <c r="K18" s="39">
        <v>26.89</v>
      </c>
      <c r="L18" s="39">
        <v>44.72</v>
      </c>
      <c r="M18" s="39">
        <v>31.18</v>
      </c>
      <c r="N18" s="39">
        <v>72.1</v>
      </c>
      <c r="O18" s="40">
        <v>119.2</v>
      </c>
    </row>
    <row r="19" spans="2:15" ht="15">
      <c r="B19" s="41"/>
      <c r="C19" s="25" t="s">
        <v>35</v>
      </c>
      <c r="D19" s="44">
        <f>D17+D18</f>
        <v>1060.93</v>
      </c>
      <c r="E19" s="44">
        <f>E17+E18</f>
        <v>714.31</v>
      </c>
      <c r="F19" s="44">
        <f>F17+F18</f>
        <v>2287.63</v>
      </c>
      <c r="G19" s="44">
        <f>G17+G18</f>
        <v>1614.5900000000001</v>
      </c>
      <c r="H19" s="44">
        <f>H17+H18</f>
        <v>6464.89</v>
      </c>
      <c r="I19" s="33"/>
      <c r="J19" s="37" t="s">
        <v>36</v>
      </c>
      <c r="K19" s="42">
        <f>K17-K18</f>
        <v>1041.9099999999999</v>
      </c>
      <c r="L19" s="42">
        <f>L17-L18</f>
        <v>749.18</v>
      </c>
      <c r="M19" s="42">
        <f>M17-M18</f>
        <v>1853.13</v>
      </c>
      <c r="N19" s="43">
        <f>N17-N18</f>
        <v>1255.45</v>
      </c>
      <c r="O19" s="43">
        <f>O17-O18</f>
        <v>4997.09</v>
      </c>
    </row>
    <row r="20" spans="2:15" ht="15">
      <c r="B20" s="30">
        <v>5</v>
      </c>
      <c r="C20" s="31" t="s">
        <v>37</v>
      </c>
      <c r="D20" s="32">
        <f>D15-D19</f>
        <v>7.869785824999781</v>
      </c>
      <c r="E20" s="32">
        <f>E15-E19</f>
        <v>79.59000000000015</v>
      </c>
      <c r="F20" s="32">
        <f>F15-F19</f>
        <v>-403.31999999999994</v>
      </c>
      <c r="G20" s="32">
        <f>+G15-G19</f>
        <v>-287.0400000000002</v>
      </c>
      <c r="H20" s="32">
        <f>+H15-H19</f>
        <v>-1348.6000000000004</v>
      </c>
      <c r="I20" s="33"/>
      <c r="J20" s="45"/>
      <c r="K20" s="42"/>
      <c r="L20" s="42"/>
      <c r="M20" s="42"/>
      <c r="N20" s="42"/>
      <c r="O20" s="40"/>
    </row>
    <row r="21" spans="2:15" ht="15">
      <c r="B21" s="30">
        <v>6</v>
      </c>
      <c r="C21" s="31" t="s">
        <v>38</v>
      </c>
      <c r="D21" s="32">
        <f>-K29</f>
        <v>0.87</v>
      </c>
      <c r="E21" s="32">
        <v>0.79</v>
      </c>
      <c r="F21" s="32">
        <f>-M29</f>
        <v>1.48</v>
      </c>
      <c r="G21" s="32">
        <v>1.33</v>
      </c>
      <c r="H21" s="32">
        <v>5.6</v>
      </c>
      <c r="I21" s="33">
        <v>2</v>
      </c>
      <c r="J21" s="34" t="s">
        <v>39</v>
      </c>
      <c r="K21" s="42"/>
      <c r="L21" s="42"/>
      <c r="M21" s="42"/>
      <c r="N21" s="42"/>
      <c r="O21" s="40"/>
    </row>
    <row r="22" spans="2:15" ht="15">
      <c r="B22" s="30">
        <v>7</v>
      </c>
      <c r="C22" s="31" t="s">
        <v>40</v>
      </c>
      <c r="D22" s="32">
        <v>73.93</v>
      </c>
      <c r="E22" s="32">
        <v>64.27</v>
      </c>
      <c r="F22" s="32">
        <v>146.23</v>
      </c>
      <c r="G22" s="32">
        <v>126.53</v>
      </c>
      <c r="H22" s="32">
        <v>321.35</v>
      </c>
      <c r="I22" s="33"/>
      <c r="J22" s="37" t="s">
        <v>41</v>
      </c>
      <c r="K22" s="42"/>
      <c r="L22" s="42"/>
      <c r="M22" s="42"/>
      <c r="N22" s="42"/>
      <c r="O22" s="40"/>
    </row>
    <row r="23" spans="2:15" ht="15">
      <c r="B23" s="30">
        <v>8</v>
      </c>
      <c r="C23" s="25" t="s">
        <v>42</v>
      </c>
      <c r="D23" s="44">
        <f>D20-D21-D22</f>
        <v>-66.93021417500023</v>
      </c>
      <c r="E23" s="44">
        <f>E20-E21-E22</f>
        <v>14.530000000000143</v>
      </c>
      <c r="F23" s="44">
        <f>F20-F21-F22</f>
        <v>-551.03</v>
      </c>
      <c r="G23" s="44">
        <f>SUM(G20-G21-G22)</f>
        <v>-414.9000000000002</v>
      </c>
      <c r="H23" s="44">
        <f>SUM(H20-H21-H22)</f>
        <v>-1675.5500000000002</v>
      </c>
      <c r="I23" s="33"/>
      <c r="J23" s="37" t="s">
        <v>43</v>
      </c>
      <c r="K23" s="42"/>
      <c r="L23" s="42"/>
      <c r="M23" s="42"/>
      <c r="N23" s="42"/>
      <c r="O23" s="40"/>
    </row>
    <row r="24" spans="2:15" ht="14.25">
      <c r="B24" s="30">
        <v>9</v>
      </c>
      <c r="C24" s="31" t="s">
        <v>44</v>
      </c>
      <c r="D24" s="32"/>
      <c r="E24" s="32"/>
      <c r="F24" s="32"/>
      <c r="G24" s="32"/>
      <c r="H24" s="32"/>
      <c r="I24" s="33"/>
      <c r="J24" s="37" t="s">
        <v>26</v>
      </c>
      <c r="K24" s="39">
        <v>19.37</v>
      </c>
      <c r="L24" s="39">
        <v>56.14</v>
      </c>
      <c r="M24" s="39">
        <v>16.56</v>
      </c>
      <c r="N24" s="39">
        <v>79.95</v>
      </c>
      <c r="O24" s="40">
        <f>-964.05</f>
        <v>-964.05</v>
      </c>
    </row>
    <row r="25" spans="2:15" ht="14.25">
      <c r="B25" s="30"/>
      <c r="C25" s="31" t="s">
        <v>77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/>
      <c r="J25" s="37" t="s">
        <v>28</v>
      </c>
      <c r="K25" s="39">
        <v>-17.78</v>
      </c>
      <c r="L25" s="39">
        <v>17.48</v>
      </c>
      <c r="M25" s="39">
        <v>-42.03</v>
      </c>
      <c r="N25" s="39">
        <v>21.68</v>
      </c>
      <c r="O25" s="40">
        <v>-74.64</v>
      </c>
    </row>
    <row r="26" spans="2:15" ht="14.25">
      <c r="B26" s="30"/>
      <c r="C26" s="31" t="s">
        <v>78</v>
      </c>
      <c r="D26" s="32">
        <v>-12.5</v>
      </c>
      <c r="E26" s="32">
        <v>9.81</v>
      </c>
      <c r="F26" s="32">
        <v>-10.91</v>
      </c>
      <c r="G26" s="32">
        <v>19.24</v>
      </c>
      <c r="H26" s="32">
        <v>21.11</v>
      </c>
      <c r="I26" s="33"/>
      <c r="J26" s="37" t="s">
        <v>30</v>
      </c>
      <c r="K26" s="39">
        <v>85.2</v>
      </c>
      <c r="L26" s="39">
        <v>59.33</v>
      </c>
      <c r="M26" s="39">
        <v>185.43</v>
      </c>
      <c r="N26" s="39">
        <v>109.74</v>
      </c>
      <c r="O26" s="40">
        <v>315.92</v>
      </c>
    </row>
    <row r="27" spans="2:15" ht="15">
      <c r="B27" s="30"/>
      <c r="C27" s="31" t="s">
        <v>79</v>
      </c>
      <c r="D27" s="32">
        <v>2.3</v>
      </c>
      <c r="E27" s="32">
        <v>0</v>
      </c>
      <c r="F27" s="32">
        <v>5</v>
      </c>
      <c r="G27" s="32">
        <v>0</v>
      </c>
      <c r="H27" s="32">
        <v>0</v>
      </c>
      <c r="I27" s="33"/>
      <c r="J27" s="37" t="s">
        <v>32</v>
      </c>
      <c r="K27" s="42">
        <f>SUM(K24:K26)</f>
        <v>86.79</v>
      </c>
      <c r="L27" s="42">
        <f>SUM(L24:L26)</f>
        <v>132.95</v>
      </c>
      <c r="M27" s="42">
        <f>SUM(M24:M26)</f>
        <v>159.96</v>
      </c>
      <c r="N27" s="43">
        <f>SUM(N24:N26)</f>
        <v>211.37</v>
      </c>
      <c r="O27" s="43">
        <f>SUM(O24:O26)</f>
        <v>-722.77</v>
      </c>
    </row>
    <row r="28" spans="2:15" ht="15">
      <c r="B28" s="30">
        <v>10</v>
      </c>
      <c r="C28" s="25" t="s">
        <v>45</v>
      </c>
      <c r="D28" s="44">
        <f>D23-D25-D26-D27</f>
        <v>-56.73021417500023</v>
      </c>
      <c r="E28" s="44">
        <f>E23-E25-E26-E27</f>
        <v>4.720000000000143</v>
      </c>
      <c r="F28" s="44">
        <f>F23-F25-F26-F27</f>
        <v>-545.12</v>
      </c>
      <c r="G28" s="44">
        <f>G23-G25-G26-G27</f>
        <v>-434.1400000000002</v>
      </c>
      <c r="H28" s="44">
        <f>H23-H25-H26-H27</f>
        <v>-1696.66</v>
      </c>
      <c r="I28" s="33"/>
      <c r="O28" s="36"/>
    </row>
    <row r="29" spans="2:15" ht="14.25">
      <c r="B29" s="30">
        <v>11</v>
      </c>
      <c r="C29" s="31" t="s">
        <v>46</v>
      </c>
      <c r="D29" s="46">
        <v>1129.06</v>
      </c>
      <c r="E29" s="46">
        <v>1129.06</v>
      </c>
      <c r="F29" s="46">
        <v>1129.06</v>
      </c>
      <c r="G29" s="46">
        <v>1129.06</v>
      </c>
      <c r="H29" s="46">
        <v>1129.06</v>
      </c>
      <c r="I29" s="33"/>
      <c r="J29" s="37" t="s">
        <v>47</v>
      </c>
      <c r="K29" s="39">
        <v>-0.87</v>
      </c>
      <c r="L29" s="39">
        <v>-0.79</v>
      </c>
      <c r="M29" s="39">
        <v>-1.48</v>
      </c>
      <c r="N29" s="39">
        <v>-1.33</v>
      </c>
      <c r="O29" s="40">
        <v>-5.6</v>
      </c>
    </row>
    <row r="30" spans="2:15" ht="15">
      <c r="B30" s="41"/>
      <c r="C30" s="31" t="s">
        <v>48</v>
      </c>
      <c r="D30" s="44"/>
      <c r="E30" s="44"/>
      <c r="F30" s="44"/>
      <c r="G30" s="44"/>
      <c r="H30" s="44"/>
      <c r="I30" s="33"/>
      <c r="J30" s="37" t="s">
        <v>49</v>
      </c>
      <c r="K30" s="39"/>
      <c r="L30" s="39"/>
      <c r="M30" s="39"/>
      <c r="N30" s="39"/>
      <c r="O30" s="40"/>
    </row>
    <row r="31" spans="2:15" ht="14.25">
      <c r="B31" s="30">
        <v>12</v>
      </c>
      <c r="C31" s="31" t="s">
        <v>50</v>
      </c>
      <c r="D31" s="37"/>
      <c r="E31" s="37"/>
      <c r="F31" s="37"/>
      <c r="G31" s="37"/>
      <c r="H31" s="37"/>
      <c r="I31" s="33"/>
      <c r="J31" s="37" t="s">
        <v>51</v>
      </c>
      <c r="K31" s="39">
        <v>-152.85</v>
      </c>
      <c r="L31" s="39">
        <v>-117.63</v>
      </c>
      <c r="M31" s="39">
        <v>-709.51</v>
      </c>
      <c r="N31" s="39">
        <v>-624.94</v>
      </c>
      <c r="O31" s="40">
        <v>-947.18</v>
      </c>
    </row>
    <row r="32" spans="2:15" ht="15">
      <c r="B32" s="41"/>
      <c r="C32" s="31" t="s">
        <v>52</v>
      </c>
      <c r="D32" s="37"/>
      <c r="E32" s="37"/>
      <c r="F32" s="37"/>
      <c r="G32" s="37"/>
      <c r="H32" s="37"/>
      <c r="I32" s="33"/>
      <c r="J32" s="37" t="s">
        <v>53</v>
      </c>
      <c r="K32" s="42">
        <f>K27+K29+K31</f>
        <v>-66.92999999999999</v>
      </c>
      <c r="L32" s="42">
        <f>L27+L29+L31</f>
        <v>14.530000000000001</v>
      </c>
      <c r="M32" s="42">
        <f>M27+M29+M31</f>
        <v>-551.03</v>
      </c>
      <c r="N32" s="43">
        <f>N27+N29+N31</f>
        <v>-414.9000000000001</v>
      </c>
      <c r="O32" s="43">
        <f>O27+O29+O31</f>
        <v>-1675.55</v>
      </c>
    </row>
    <row r="33" spans="2:15" ht="14.25">
      <c r="B33" s="41"/>
      <c r="C33" s="31" t="s">
        <v>54</v>
      </c>
      <c r="D33" s="47"/>
      <c r="E33" s="47"/>
      <c r="F33" s="47"/>
      <c r="G33" s="47"/>
      <c r="H33" s="47"/>
      <c r="I33" s="33"/>
      <c r="J33" s="1"/>
      <c r="K33" s="48"/>
      <c r="L33" s="48"/>
      <c r="M33" s="48"/>
      <c r="N33" s="48"/>
      <c r="O33" s="49"/>
    </row>
    <row r="34" spans="2:15" ht="15">
      <c r="B34" s="30">
        <v>13</v>
      </c>
      <c r="C34" s="31" t="s">
        <v>55</v>
      </c>
      <c r="D34" s="44">
        <v>0</v>
      </c>
      <c r="E34" s="44">
        <v>0.02</v>
      </c>
      <c r="F34" s="44">
        <v>0</v>
      </c>
      <c r="G34" s="44">
        <v>0</v>
      </c>
      <c r="H34" s="44">
        <v>0</v>
      </c>
      <c r="I34" s="33">
        <v>3</v>
      </c>
      <c r="J34" s="34" t="s">
        <v>56</v>
      </c>
      <c r="K34" s="42"/>
      <c r="L34" s="42"/>
      <c r="M34" s="42"/>
      <c r="N34" s="42"/>
      <c r="O34" s="40"/>
    </row>
    <row r="35" spans="2:15" ht="15">
      <c r="B35" s="30">
        <v>14</v>
      </c>
      <c r="C35" s="31" t="s">
        <v>57</v>
      </c>
      <c r="D35" s="37"/>
      <c r="E35" s="37"/>
      <c r="F35" s="37"/>
      <c r="G35" s="37"/>
      <c r="H35" s="37"/>
      <c r="I35" s="50"/>
      <c r="J35" s="31" t="s">
        <v>58</v>
      </c>
      <c r="K35" s="51"/>
      <c r="L35" s="51"/>
      <c r="M35" s="51"/>
      <c r="N35" s="51"/>
      <c r="O35" s="40"/>
    </row>
    <row r="36" spans="2:15" ht="14.25">
      <c r="B36" s="41"/>
      <c r="C36" s="52" t="s">
        <v>59</v>
      </c>
      <c r="D36" s="53">
        <v>6716910</v>
      </c>
      <c r="E36" s="53">
        <v>6716910</v>
      </c>
      <c r="F36" s="53">
        <v>6716910</v>
      </c>
      <c r="G36" s="53">
        <v>6716910</v>
      </c>
      <c r="H36" s="53">
        <v>6716910</v>
      </c>
      <c r="I36" s="24"/>
      <c r="J36" s="31" t="s">
        <v>26</v>
      </c>
      <c r="K36" s="54">
        <v>3486.41</v>
      </c>
      <c r="L36" s="54">
        <v>3959.99</v>
      </c>
      <c r="M36" s="54">
        <v>3486.41</v>
      </c>
      <c r="N36" s="54">
        <v>3959.99</v>
      </c>
      <c r="O36" s="40">
        <v>2749.25</v>
      </c>
    </row>
    <row r="37" spans="2:15" ht="15">
      <c r="B37" s="55"/>
      <c r="C37" s="56" t="s">
        <v>60</v>
      </c>
      <c r="D37" s="57">
        <v>0.2975</v>
      </c>
      <c r="E37" s="57">
        <v>0.2975</v>
      </c>
      <c r="F37" s="57">
        <v>0.2975</v>
      </c>
      <c r="G37" s="57">
        <v>0.2975</v>
      </c>
      <c r="H37" s="57">
        <v>0.2975</v>
      </c>
      <c r="I37" s="58"/>
      <c r="J37" s="59" t="s">
        <v>28</v>
      </c>
      <c r="K37" s="60">
        <v>1825.26</v>
      </c>
      <c r="L37" s="60">
        <v>2000.57</v>
      </c>
      <c r="M37" s="60">
        <v>1825.26</v>
      </c>
      <c r="N37" s="60">
        <v>2000.57</v>
      </c>
      <c r="O37" s="61">
        <v>1910.85</v>
      </c>
    </row>
    <row r="38" spans="2:15" ht="12.75">
      <c r="B38" s="5"/>
      <c r="C38" s="63" t="s">
        <v>61</v>
      </c>
      <c r="D38" s="1"/>
      <c r="E38" s="1"/>
      <c r="F38" s="8"/>
      <c r="G38" s="8"/>
      <c r="H38" s="8"/>
      <c r="I38" s="1"/>
      <c r="J38" s="1"/>
      <c r="K38" s="1"/>
      <c r="L38" s="1"/>
      <c r="M38" s="1"/>
      <c r="N38" s="1"/>
      <c r="O38" s="62"/>
    </row>
    <row r="39" spans="2:15" ht="12.75">
      <c r="B39" s="64" t="s">
        <v>62</v>
      </c>
      <c r="C39" s="65" t="s">
        <v>63</v>
      </c>
      <c r="D39" s="1"/>
      <c r="E39" s="1"/>
      <c r="F39" s="8"/>
      <c r="G39" s="8"/>
      <c r="H39" s="8"/>
      <c r="I39" s="1"/>
      <c r="J39" s="1"/>
      <c r="K39" s="1"/>
      <c r="L39" s="1"/>
      <c r="M39" s="1"/>
      <c r="N39" s="1"/>
      <c r="O39" s="62"/>
    </row>
    <row r="40" spans="2:15" ht="12.75">
      <c r="B40" s="64" t="s">
        <v>64</v>
      </c>
      <c r="C40" s="65" t="s">
        <v>65</v>
      </c>
      <c r="D40" s="1"/>
      <c r="E40" s="1"/>
      <c r="F40" s="8"/>
      <c r="G40" s="8"/>
      <c r="H40" s="8"/>
      <c r="I40" s="1"/>
      <c r="J40" s="1"/>
      <c r="K40" s="1"/>
      <c r="L40" s="1"/>
      <c r="M40" s="1"/>
      <c r="N40" s="1"/>
      <c r="O40" s="62"/>
    </row>
    <row r="41" spans="2:15" ht="12.75">
      <c r="B41" s="64" t="s">
        <v>66</v>
      </c>
      <c r="C41" s="66" t="s">
        <v>80</v>
      </c>
      <c r="D41" s="1"/>
      <c r="E41" s="1"/>
      <c r="F41" s="8"/>
      <c r="G41" s="8"/>
      <c r="H41" s="8"/>
      <c r="I41" s="1"/>
      <c r="J41" s="1"/>
      <c r="K41" s="1"/>
      <c r="L41" s="1"/>
      <c r="M41" s="1"/>
      <c r="N41" s="1"/>
      <c r="O41" s="62"/>
    </row>
    <row r="42" spans="2:15" ht="12.75">
      <c r="B42" s="64" t="s">
        <v>67</v>
      </c>
      <c r="C42" s="67" t="s">
        <v>82</v>
      </c>
      <c r="D42" s="1"/>
      <c r="E42" s="1"/>
      <c r="F42" s="8"/>
      <c r="G42" s="8"/>
      <c r="H42" s="8"/>
      <c r="I42" s="1"/>
      <c r="J42" s="1"/>
      <c r="K42" s="1"/>
      <c r="L42" s="1"/>
      <c r="M42" s="1"/>
      <c r="N42" s="1"/>
      <c r="O42" s="62"/>
    </row>
    <row r="43" spans="2:15" ht="12.75">
      <c r="B43" s="64"/>
      <c r="C43" s="67" t="s">
        <v>83</v>
      </c>
      <c r="D43" s="1"/>
      <c r="E43" s="1"/>
      <c r="F43" s="8"/>
      <c r="G43" s="8"/>
      <c r="H43" s="8"/>
      <c r="I43" s="1"/>
      <c r="J43" s="1"/>
      <c r="K43" s="1"/>
      <c r="L43" s="1"/>
      <c r="M43" s="1"/>
      <c r="N43" s="1"/>
      <c r="O43" s="62"/>
    </row>
    <row r="44" spans="2:15" ht="12.75">
      <c r="B44" s="64" t="s">
        <v>68</v>
      </c>
      <c r="C44" s="66" t="s">
        <v>69</v>
      </c>
      <c r="D44" s="1"/>
      <c r="E44" s="1"/>
      <c r="F44" s="8"/>
      <c r="G44" s="8"/>
      <c r="H44" s="8"/>
      <c r="I44" s="1"/>
      <c r="J44" s="1"/>
      <c r="K44" s="1"/>
      <c r="L44" s="1"/>
      <c r="M44" s="1"/>
      <c r="N44" s="1"/>
      <c r="O44" s="62"/>
    </row>
    <row r="45" spans="2:15" ht="12.75">
      <c r="B45" s="5"/>
      <c r="D45" s="1"/>
      <c r="E45" s="1"/>
      <c r="F45" s="8"/>
      <c r="G45" s="8"/>
      <c r="H45" s="8"/>
      <c r="I45" s="1"/>
      <c r="J45" s="1"/>
      <c r="K45" s="1"/>
      <c r="L45" s="1"/>
      <c r="M45" s="1"/>
      <c r="N45" s="1"/>
      <c r="O45" s="62"/>
    </row>
    <row r="46" spans="2:15" ht="12.75">
      <c r="B46" s="68"/>
      <c r="D46" s="67"/>
      <c r="E46" s="67"/>
      <c r="F46" s="67"/>
      <c r="G46" s="67"/>
      <c r="H46" s="70" t="s">
        <v>70</v>
      </c>
      <c r="I46" s="1"/>
      <c r="J46" s="1"/>
      <c r="K46" s="69"/>
      <c r="L46" s="69"/>
      <c r="M46" s="69"/>
      <c r="N46" s="69"/>
      <c r="O46" s="70"/>
    </row>
    <row r="47" spans="2:15" ht="12.75">
      <c r="B47" s="71"/>
      <c r="C47" s="8"/>
      <c r="D47" s="1"/>
      <c r="E47" s="1"/>
      <c r="F47" s="1"/>
      <c r="G47" s="1"/>
      <c r="H47" s="70" t="s">
        <v>71</v>
      </c>
      <c r="I47" s="1"/>
      <c r="J47" s="1"/>
      <c r="K47" s="69"/>
      <c r="L47" s="69"/>
      <c r="M47" s="69"/>
      <c r="N47" s="69"/>
      <c r="O47" s="70"/>
    </row>
    <row r="48" spans="2:15" ht="12.75">
      <c r="B48" s="5"/>
      <c r="C48" s="1"/>
      <c r="D48" s="1"/>
      <c r="E48" s="1"/>
      <c r="F48" s="1"/>
      <c r="G48" s="1"/>
      <c r="H48" s="36"/>
      <c r="I48" s="1"/>
      <c r="J48" s="1"/>
      <c r="K48" s="1"/>
      <c r="L48" s="1"/>
      <c r="M48" s="1"/>
      <c r="N48" s="1"/>
      <c r="O48" s="36"/>
    </row>
    <row r="49" spans="2:15" ht="12.75">
      <c r="B49" s="5"/>
      <c r="C49" s="1"/>
      <c r="D49" s="1"/>
      <c r="E49" s="1"/>
      <c r="F49" s="1"/>
      <c r="G49" s="1"/>
      <c r="H49" s="72"/>
      <c r="I49" s="1"/>
      <c r="J49" s="1"/>
      <c r="K49" s="1"/>
      <c r="L49" s="1"/>
      <c r="M49" s="1"/>
      <c r="N49" s="1"/>
      <c r="O49" s="72"/>
    </row>
    <row r="50" spans="2:15" ht="12.75">
      <c r="B50" s="73" t="s">
        <v>72</v>
      </c>
      <c r="C50" s="8" t="s">
        <v>81</v>
      </c>
      <c r="D50" s="1"/>
      <c r="E50" s="1"/>
      <c r="F50" s="1"/>
      <c r="G50" s="1"/>
      <c r="H50" s="70" t="s">
        <v>73</v>
      </c>
      <c r="I50" s="1"/>
      <c r="J50" s="1"/>
      <c r="K50" s="69"/>
      <c r="L50" s="69"/>
      <c r="M50" s="69"/>
      <c r="N50" s="69"/>
      <c r="O50" s="70"/>
    </row>
    <row r="51" spans="2:15" ht="12.75">
      <c r="B51" s="74" t="s">
        <v>74</v>
      </c>
      <c r="C51" s="75" t="s">
        <v>75</v>
      </c>
      <c r="D51" s="22"/>
      <c r="E51" s="22"/>
      <c r="F51" s="22"/>
      <c r="G51" s="22"/>
      <c r="H51" s="76" t="s">
        <v>76</v>
      </c>
      <c r="I51" s="22"/>
      <c r="J51" s="22"/>
      <c r="K51" s="77"/>
      <c r="L51" s="77"/>
      <c r="M51" s="77"/>
      <c r="N51" s="77"/>
      <c r="O51" s="76"/>
    </row>
  </sheetData>
  <mergeCells count="5">
    <mergeCell ref="B5:H5"/>
    <mergeCell ref="B2:H2"/>
    <mergeCell ref="J2:M2"/>
    <mergeCell ref="B3:H3"/>
    <mergeCell ref="J3:M3"/>
  </mergeCells>
  <printOptions gridLines="1"/>
  <pageMargins left="1" right="0.5" top="1" bottom="0.25" header="0.5" footer="0.5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MUKTA ARTS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NAVEEN</dc:creator>
  <cp:keywords/>
  <dc:description/>
  <cp:lastModifiedBy>test</cp:lastModifiedBy>
  <cp:lastPrinted>2005-10-28T10:16:34Z</cp:lastPrinted>
  <dcterms:created xsi:type="dcterms:W3CDTF">2005-10-27T06:03:06Z</dcterms:created>
  <dcterms:modified xsi:type="dcterms:W3CDTF">2005-10-28T12:46:18Z</dcterms:modified>
  <cp:category/>
  <cp:version/>
  <cp:contentType/>
  <cp:contentStatus/>
</cp:coreProperties>
</file>